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40016142\AppData\Local\Microsoft\Windows\INetCache\Content.Outlook\RJE3QQY8\"/>
    </mc:Choice>
  </mc:AlternateContent>
  <xr:revisionPtr revIDLastSave="0" documentId="13_ncr:1_{A4F777F9-30BE-4557-9E7B-AB5879FBF3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  <c r="F13" i="1"/>
  <c r="G13" i="1"/>
  <c r="G12" i="1"/>
  <c r="G11" i="1"/>
  <c r="G10" i="1"/>
  <c r="F11" i="1"/>
  <c r="F10" i="1"/>
  <c r="H13" i="1"/>
  <c r="H12" i="1"/>
  <c r="H11" i="1"/>
  <c r="H10" i="1"/>
  <c r="F12" i="1"/>
  <c r="G22" i="1"/>
  <c r="F19" i="1"/>
  <c r="M4" i="1"/>
  <c r="G19" i="1"/>
  <c r="L36" i="1"/>
  <c r="L35" i="1"/>
  <c r="L34" i="1"/>
  <c r="H19" i="1"/>
  <c r="H20" i="1"/>
  <c r="H21" i="1"/>
  <c r="H22" i="1"/>
  <c r="G20" i="1"/>
  <c r="G21" i="1"/>
  <c r="F20" i="1"/>
  <c r="F21" i="1"/>
  <c r="F22" i="1"/>
  <c r="I4" i="1"/>
  <c r="E5" i="1" s="1"/>
  <c r="B7" i="1"/>
  <c r="B8" i="1"/>
  <c r="B6" i="1"/>
  <c r="A7" i="1"/>
  <c r="A8" i="1"/>
  <c r="A6" i="1"/>
  <c r="I9" i="1" l="1"/>
  <c r="I13" i="1"/>
  <c r="I12" i="1"/>
  <c r="I11" i="1"/>
  <c r="I10" i="1"/>
  <c r="N4" i="1"/>
  <c r="O4" i="1" s="1"/>
  <c r="I8" i="1"/>
  <c r="I7" i="1"/>
  <c r="I6" i="1"/>
  <c r="J6" i="1" s="1"/>
  <c r="I5" i="1"/>
  <c r="J5" i="1" l="1"/>
  <c r="K5" i="1" s="1"/>
  <c r="M5" i="1"/>
  <c r="K6" i="1"/>
  <c r="E6" i="1" l="1"/>
  <c r="M6" i="1" s="1"/>
  <c r="N5" i="1"/>
  <c r="O5" i="1" s="1"/>
  <c r="N6" i="1" l="1"/>
  <c r="O6" i="1" s="1"/>
  <c r="E7" i="1"/>
  <c r="M7" i="1" s="1"/>
  <c r="N7" i="1" l="1"/>
  <c r="O7" i="1" s="1"/>
  <c r="E8" i="1"/>
  <c r="M8" i="1" s="1"/>
  <c r="N8" i="1" l="1"/>
  <c r="E9" i="1"/>
  <c r="M9" i="1" s="1"/>
  <c r="O8" i="1"/>
  <c r="E10" i="1" l="1"/>
  <c r="M10" i="1" s="1"/>
  <c r="N9" i="1"/>
  <c r="O9" i="1" s="1"/>
  <c r="E11" i="1" l="1"/>
  <c r="M11" i="1" s="1"/>
  <c r="N10" i="1"/>
  <c r="O10" i="1" s="1"/>
  <c r="N11" i="1" l="1"/>
  <c r="O11" i="1" s="1"/>
  <c r="E12" i="1"/>
  <c r="M12" i="1" s="1"/>
  <c r="N12" i="1" l="1"/>
  <c r="O12" i="1" s="1"/>
  <c r="E13" i="1"/>
  <c r="M13" i="1" s="1"/>
  <c r="N13" i="1" s="1"/>
  <c r="O13" i="1" s="1"/>
</calcChain>
</file>

<file path=xl/sharedStrings.xml><?xml version="1.0" encoding="utf-8"?>
<sst xmlns="http://schemas.openxmlformats.org/spreadsheetml/2006/main" count="33" uniqueCount="26">
  <si>
    <t>2021-22</t>
  </si>
  <si>
    <t>Rent</t>
  </si>
  <si>
    <t>R/M Charges</t>
  </si>
  <si>
    <t>S&amp;T Charges</t>
  </si>
  <si>
    <t>Year</t>
  </si>
  <si>
    <t>Total</t>
  </si>
  <si>
    <t>GST</t>
  </si>
  <si>
    <t>Sum</t>
  </si>
  <si>
    <t>2022-23</t>
  </si>
  <si>
    <t>2023-24</t>
  </si>
  <si>
    <t>2024-25</t>
  </si>
  <si>
    <t>Amount paid</t>
  </si>
  <si>
    <t>2020-21</t>
  </si>
  <si>
    <t>Carry forward</t>
  </si>
  <si>
    <t>Balance Amt.</t>
  </si>
  <si>
    <t>(Division 0.9345)</t>
  </si>
  <si>
    <t>(Division 0.9411)</t>
  </si>
  <si>
    <t>(Division 0.9090)</t>
  </si>
  <si>
    <t>2025-26</t>
  </si>
  <si>
    <t>2026-27</t>
  </si>
  <si>
    <t>2027-28</t>
  </si>
  <si>
    <t>2028-29</t>
  </si>
  <si>
    <t>2029-30</t>
  </si>
  <si>
    <t>Estimation for private siding charges</t>
  </si>
  <si>
    <t>(Division 0.9218)</t>
  </si>
  <si>
    <t>Oustanding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</si>
</sst>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dani Regular"/>
    </font>
    <font>
      <b/>
      <sz val="11"/>
      <color theme="1"/>
      <name val="Adani Regula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6"/>
  <sheetViews>
    <sheetView tabSelected="1" topLeftCell="C4" workbookViewId="0">
      <selection activeCell="L19" sqref="L19"/>
    </sheetView>
  </sheetViews>
  <sheetFormatPr defaultColWidth="13.28515625" defaultRowHeight="15" x14ac:dyDescent="0.25"/>
  <cols>
    <col min="1" max="4" width="13.28515625" style="1"/>
    <col min="5" max="5" width="15.7109375" style="1" bestFit="1" customWidth="1"/>
    <col min="6" max="6" width="17.140625" style="1" bestFit="1" customWidth="1"/>
    <col min="7" max="7" width="18.42578125" style="1" bestFit="1" customWidth="1"/>
    <col min="8" max="8" width="19.28515625" style="1" bestFit="1" customWidth="1"/>
    <col min="9" max="9" width="14.28515625" style="1" bestFit="1" customWidth="1"/>
    <col min="10" max="10" width="0" style="1" hidden="1" customWidth="1"/>
    <col min="11" max="11" width="17.140625" style="1" hidden="1" customWidth="1"/>
    <col min="12" max="12" width="18.7109375" style="1" bestFit="1" customWidth="1"/>
    <col min="13" max="13" width="15.7109375" style="1" bestFit="1" customWidth="1"/>
    <col min="14" max="15" width="17.140625" style="1" customWidth="1"/>
    <col min="16" max="16384" width="13.28515625" style="1"/>
  </cols>
  <sheetData>
    <row r="2" spans="1:15" x14ac:dyDescent="0.25">
      <c r="D2" s="10" t="s">
        <v>23</v>
      </c>
      <c r="E2" s="11"/>
      <c r="F2" s="11"/>
      <c r="G2" s="11"/>
      <c r="H2" s="11"/>
      <c r="I2" s="11"/>
      <c r="J2" s="11"/>
      <c r="K2" s="11"/>
      <c r="L2" s="11"/>
      <c r="M2" s="12"/>
      <c r="N2" s="2" t="s">
        <v>6</v>
      </c>
      <c r="O2" s="13" t="s">
        <v>25</v>
      </c>
    </row>
    <row r="3" spans="1:15" x14ac:dyDescent="0.25">
      <c r="D3" s="3" t="s">
        <v>4</v>
      </c>
      <c r="E3" s="3" t="s">
        <v>13</v>
      </c>
      <c r="F3" s="3" t="s">
        <v>1</v>
      </c>
      <c r="G3" s="3" t="s">
        <v>2</v>
      </c>
      <c r="H3" s="3" t="s">
        <v>3</v>
      </c>
      <c r="I3" s="3" t="s">
        <v>7</v>
      </c>
      <c r="J3" s="3" t="s">
        <v>6</v>
      </c>
      <c r="K3" s="3" t="s">
        <v>5</v>
      </c>
      <c r="L3" s="3" t="s">
        <v>11</v>
      </c>
      <c r="M3" s="3" t="s">
        <v>14</v>
      </c>
      <c r="N3" s="4">
        <v>0.18</v>
      </c>
      <c r="O3" s="14"/>
    </row>
    <row r="4" spans="1:15" x14ac:dyDescent="0.25">
      <c r="C4" s="9"/>
      <c r="D4" s="3" t="s">
        <v>12</v>
      </c>
      <c r="E4" s="3">
        <v>696941839</v>
      </c>
      <c r="F4" s="3">
        <v>60957864</v>
      </c>
      <c r="G4" s="3">
        <v>10851247</v>
      </c>
      <c r="H4" s="3">
        <v>7618154</v>
      </c>
      <c r="I4" s="3">
        <f>F4+G4+H4</f>
        <v>79427265</v>
      </c>
      <c r="J4" s="3"/>
      <c r="K4" s="3"/>
      <c r="L4" s="3">
        <v>11821419</v>
      </c>
      <c r="M4" s="3">
        <f>E4+I4-L4</f>
        <v>764547685</v>
      </c>
      <c r="N4" s="3">
        <f>M4*$N$3</f>
        <v>137618583.29999998</v>
      </c>
      <c r="O4" s="3">
        <f>M4+N4</f>
        <v>902166268.29999995</v>
      </c>
    </row>
    <row r="5" spans="1:15" x14ac:dyDescent="0.25">
      <c r="C5" s="9"/>
      <c r="D5" s="3" t="s">
        <v>0</v>
      </c>
      <c r="E5" s="3">
        <f>M4</f>
        <v>764547685</v>
      </c>
      <c r="F5" s="3">
        <v>65224914</v>
      </c>
      <c r="G5" s="3">
        <v>11685958</v>
      </c>
      <c r="H5" s="3">
        <v>8379970</v>
      </c>
      <c r="I5" s="3">
        <f>F5+G5+H5</f>
        <v>85290842</v>
      </c>
      <c r="J5" s="3">
        <f>I5*18%</f>
        <v>15352351.559999999</v>
      </c>
      <c r="K5" s="3">
        <f>I5+J5</f>
        <v>100643193.56</v>
      </c>
      <c r="L5" s="3">
        <v>12811104</v>
      </c>
      <c r="M5" s="3">
        <f>E5+I5-L5</f>
        <v>837027423</v>
      </c>
      <c r="N5" s="3">
        <f>M5*$N$3</f>
        <v>150664936.13999999</v>
      </c>
      <c r="O5" s="3">
        <f t="shared" ref="O5:O13" si="0">M5+N5</f>
        <v>987692359.13999999</v>
      </c>
    </row>
    <row r="6" spans="1:15" x14ac:dyDescent="0.25">
      <c r="A6" s="1">
        <f>F6-F5</f>
        <v>4565744</v>
      </c>
      <c r="B6" s="1">
        <f>G6-G5</f>
        <v>834711</v>
      </c>
      <c r="C6" s="9"/>
      <c r="D6" s="3" t="s">
        <v>8</v>
      </c>
      <c r="E6" s="3">
        <f>M5</f>
        <v>837027423</v>
      </c>
      <c r="F6" s="3">
        <v>69790658</v>
      </c>
      <c r="G6" s="3">
        <v>12520669</v>
      </c>
      <c r="H6" s="3">
        <v>9217967</v>
      </c>
      <c r="I6" s="3">
        <f>F6+G6+H6</f>
        <v>91529294</v>
      </c>
      <c r="J6" s="3">
        <f>I6*18%</f>
        <v>16475272.92</v>
      </c>
      <c r="K6" s="3">
        <f>I6+J6</f>
        <v>108004566.92</v>
      </c>
      <c r="L6" s="3">
        <v>13890146</v>
      </c>
      <c r="M6" s="3">
        <f>E6+I6-L6</f>
        <v>914666571</v>
      </c>
      <c r="N6" s="3">
        <f>M6*$N$3</f>
        <v>164639982.78</v>
      </c>
      <c r="O6" s="3">
        <f t="shared" si="0"/>
        <v>1079306553.78</v>
      </c>
    </row>
    <row r="7" spans="1:15" x14ac:dyDescent="0.25">
      <c r="A7" s="1">
        <f t="shared" ref="A7:A8" si="1">F7-F6</f>
        <v>4885347</v>
      </c>
      <c r="B7" s="1">
        <f t="shared" ref="B7:B8" si="2">G7-G6</f>
        <v>834711</v>
      </c>
      <c r="C7" s="9"/>
      <c r="D7" s="3" t="s">
        <v>9</v>
      </c>
      <c r="E7" s="3">
        <f>M6</f>
        <v>914666571</v>
      </c>
      <c r="F7" s="3">
        <v>74676005</v>
      </c>
      <c r="G7" s="3">
        <v>13355380</v>
      </c>
      <c r="H7" s="3">
        <v>10139763</v>
      </c>
      <c r="I7" s="3">
        <f>F7+G7+H7</f>
        <v>98171148</v>
      </c>
      <c r="J7" s="3"/>
      <c r="K7" s="3"/>
      <c r="L7" s="3">
        <v>15066991</v>
      </c>
      <c r="M7" s="3">
        <f>E7+I7-L7</f>
        <v>997770728</v>
      </c>
      <c r="N7" s="3">
        <f>M7*$N$3</f>
        <v>179598731.03999999</v>
      </c>
      <c r="O7" s="3">
        <f t="shared" si="0"/>
        <v>1177369459.04</v>
      </c>
    </row>
    <row r="8" spans="1:15" s="6" customFormat="1" x14ac:dyDescent="0.25">
      <c r="A8" s="6">
        <f t="shared" si="1"/>
        <v>5227320</v>
      </c>
      <c r="B8" s="6">
        <f t="shared" si="2"/>
        <v>834711</v>
      </c>
      <c r="C8" s="9"/>
      <c r="D8" s="7" t="s">
        <v>10</v>
      </c>
      <c r="E8" s="7">
        <f>M7</f>
        <v>997770728</v>
      </c>
      <c r="F8" s="7">
        <v>79903325</v>
      </c>
      <c r="G8" s="7">
        <v>14190091</v>
      </c>
      <c r="H8" s="7">
        <v>11153740</v>
      </c>
      <c r="I8" s="7">
        <f>F8+G8+H8</f>
        <v>105247156</v>
      </c>
      <c r="J8" s="7"/>
      <c r="K8" s="7"/>
      <c r="L8" s="5">
        <v>0</v>
      </c>
      <c r="M8" s="7">
        <f>E8+I8-L8</f>
        <v>1103017884</v>
      </c>
      <c r="N8" s="7">
        <f>M8*$N$3</f>
        <v>198543219.12</v>
      </c>
      <c r="O8" s="8">
        <f t="shared" si="0"/>
        <v>1301561103.1199999</v>
      </c>
    </row>
    <row r="9" spans="1:15" x14ac:dyDescent="0.25">
      <c r="D9" s="3" t="s">
        <v>18</v>
      </c>
      <c r="E9" s="3">
        <f t="shared" ref="E9:E13" si="3">M8</f>
        <v>1103017884</v>
      </c>
      <c r="F9" s="5">
        <f>F8/F22</f>
        <v>85496557.375500008</v>
      </c>
      <c r="G9" s="5">
        <f>G8/G22</f>
        <v>15076971.421875004</v>
      </c>
      <c r="H9" s="5">
        <f>H8/H22</f>
        <v>12269114.77000005</v>
      </c>
      <c r="I9" s="3">
        <f t="shared" ref="I9:I13" si="4">F9+G9+H9</f>
        <v>112842643.56737506</v>
      </c>
      <c r="J9" s="3"/>
      <c r="K9" s="3"/>
      <c r="L9" s="5">
        <v>0</v>
      </c>
      <c r="M9" s="3">
        <f t="shared" ref="M9:M13" si="5">E9+I9-L9</f>
        <v>1215860527.5673752</v>
      </c>
      <c r="N9" s="3">
        <f t="shared" ref="N9:N13" si="6">M9*$N$3</f>
        <v>218854894.96212754</v>
      </c>
      <c r="O9" s="3">
        <f t="shared" si="0"/>
        <v>1434715422.5295026</v>
      </c>
    </row>
    <row r="10" spans="1:15" x14ac:dyDescent="0.25">
      <c r="D10" s="3" t="s">
        <v>19</v>
      </c>
      <c r="E10" s="3">
        <f t="shared" si="3"/>
        <v>1215860527.5673752</v>
      </c>
      <c r="F10" s="5">
        <f>F9/F22</f>
        <v>91481315.991070017</v>
      </c>
      <c r="G10" s="5">
        <f>G9/G22</f>
        <v>16019281.853515638</v>
      </c>
      <c r="H10" s="5">
        <f>H9/H22</f>
        <v>13496027.094000163</v>
      </c>
      <c r="I10" s="3">
        <f t="shared" si="4"/>
        <v>120996624.93858582</v>
      </c>
      <c r="J10" s="3"/>
      <c r="K10" s="3"/>
      <c r="L10" s="5">
        <v>0</v>
      </c>
      <c r="M10" s="3">
        <f t="shared" si="5"/>
        <v>1336857152.5059609</v>
      </c>
      <c r="N10" s="3">
        <f t="shared" si="6"/>
        <v>240634287.45107296</v>
      </c>
      <c r="O10" s="3">
        <f t="shared" si="0"/>
        <v>1577491439.9570339</v>
      </c>
    </row>
    <row r="11" spans="1:15" x14ac:dyDescent="0.25">
      <c r="D11" s="3" t="s">
        <v>20</v>
      </c>
      <c r="E11" s="3">
        <f t="shared" si="3"/>
        <v>1336857152.5059609</v>
      </c>
      <c r="F11" s="5">
        <f>F10/F22</f>
        <v>97885007.681679875</v>
      </c>
      <c r="G11" s="5">
        <f>G10/G22</f>
        <v>17020486.669494659</v>
      </c>
      <c r="H11" s="5">
        <f>H10/H22</f>
        <v>14845630.735100355</v>
      </c>
      <c r="I11" s="3">
        <f t="shared" si="4"/>
        <v>129751125.08627489</v>
      </c>
      <c r="J11" s="3"/>
      <c r="K11" s="3"/>
      <c r="L11" s="5">
        <v>0</v>
      </c>
      <c r="M11" s="3">
        <f t="shared" si="5"/>
        <v>1466608277.5922358</v>
      </c>
      <c r="N11" s="3">
        <f t="shared" si="6"/>
        <v>263989489.96660244</v>
      </c>
      <c r="O11" s="3">
        <f t="shared" si="0"/>
        <v>1730597767.5588384</v>
      </c>
    </row>
    <row r="12" spans="1:15" x14ac:dyDescent="0.25">
      <c r="D12" s="3" t="s">
        <v>21</v>
      </c>
      <c r="E12" s="3">
        <f t="shared" si="3"/>
        <v>1466608277.5922358</v>
      </c>
      <c r="F12" s="5">
        <f>F11/F22</f>
        <v>104736957.76061888</v>
      </c>
      <c r="G12" s="5">
        <f>G11/G22</f>
        <v>18084266.767730765</v>
      </c>
      <c r="H12" s="5">
        <f>H11/H22</f>
        <v>16330194.833480649</v>
      </c>
      <c r="I12" s="3">
        <f t="shared" si="4"/>
        <v>139151419.36183029</v>
      </c>
      <c r="J12" s="3"/>
      <c r="K12" s="3"/>
      <c r="L12" s="5">
        <v>0</v>
      </c>
      <c r="M12" s="3">
        <f t="shared" si="5"/>
        <v>1605759696.954066</v>
      </c>
      <c r="N12" s="3">
        <f t="shared" si="6"/>
        <v>289036745.45173186</v>
      </c>
      <c r="O12" s="3">
        <f t="shared" si="0"/>
        <v>1894796442.405798</v>
      </c>
    </row>
    <row r="13" spans="1:15" x14ac:dyDescent="0.25">
      <c r="D13" s="3" t="s">
        <v>22</v>
      </c>
      <c r="E13" s="3">
        <f t="shared" si="3"/>
        <v>1605759696.954066</v>
      </c>
      <c r="F13" s="5">
        <f>F12/F22</f>
        <v>112068544.31296912</v>
      </c>
      <c r="G13" s="5">
        <f>G12/G22</f>
        <v>19214533.10219368</v>
      </c>
      <c r="H13" s="5">
        <f>H12/H22</f>
        <v>17963215.444186069</v>
      </c>
      <c r="I13" s="3">
        <f t="shared" si="4"/>
        <v>149246292.85934886</v>
      </c>
      <c r="J13" s="3"/>
      <c r="K13" s="3"/>
      <c r="L13" s="5">
        <v>0</v>
      </c>
      <c r="M13" s="3">
        <f t="shared" si="5"/>
        <v>1755005989.8134148</v>
      </c>
      <c r="N13" s="3">
        <f t="shared" si="6"/>
        <v>315901078.16641468</v>
      </c>
      <c r="O13" s="3">
        <f t="shared" si="0"/>
        <v>2070907067.9798295</v>
      </c>
    </row>
    <row r="16" spans="1:15" x14ac:dyDescent="0.25">
      <c r="F16" s="1" t="s">
        <v>15</v>
      </c>
      <c r="G16" s="1" t="s">
        <v>16</v>
      </c>
      <c r="H16" s="1" t="s">
        <v>17</v>
      </c>
    </row>
    <row r="19" spans="6:12" x14ac:dyDescent="0.25">
      <c r="F19" s="1">
        <f>F4/F5</f>
        <v>0.93457944613004784</v>
      </c>
      <c r="G19" s="1">
        <f>G4/G5</f>
        <v>0.92857145302079647</v>
      </c>
      <c r="H19" s="1">
        <f t="shared" ref="F19:H22" si="7">H4/H5</f>
        <v>0.90909084400063489</v>
      </c>
    </row>
    <row r="20" spans="6:12" x14ac:dyDescent="0.25">
      <c r="F20" s="1">
        <f t="shared" si="7"/>
        <v>0.93457943898451279</v>
      </c>
      <c r="G20" s="1">
        <f t="shared" si="7"/>
        <v>0.93333335463144984</v>
      </c>
      <c r="H20" s="1">
        <f t="shared" si="7"/>
        <v>0.90909090909090906</v>
      </c>
    </row>
    <row r="21" spans="6:12" x14ac:dyDescent="0.25">
      <c r="F21" s="1">
        <f t="shared" si="7"/>
        <v>0.93457942748812017</v>
      </c>
      <c r="G21" s="1">
        <f t="shared" si="7"/>
        <v>0.93750001871904809</v>
      </c>
      <c r="H21" s="1">
        <f t="shared" si="7"/>
        <v>0.90909097185013099</v>
      </c>
    </row>
    <row r="22" spans="6:12" x14ac:dyDescent="0.25">
      <c r="F22" s="1">
        <f t="shared" si="7"/>
        <v>0.93457944334606846</v>
      </c>
      <c r="G22" s="1">
        <f>G7/G8</f>
        <v>0.9411764871698145</v>
      </c>
      <c r="H22" s="1">
        <f t="shared" si="7"/>
        <v>0.90909085203707451</v>
      </c>
    </row>
    <row r="26" spans="6:12" x14ac:dyDescent="0.25">
      <c r="I26" s="3" t="s">
        <v>10</v>
      </c>
      <c r="J26" s="3"/>
      <c r="K26" s="3"/>
      <c r="L26" s="3">
        <v>16343544.394283617</v>
      </c>
    </row>
    <row r="27" spans="6:12" x14ac:dyDescent="0.25">
      <c r="I27" s="3" t="s">
        <v>18</v>
      </c>
      <c r="J27" s="3"/>
      <c r="K27" s="3"/>
      <c r="L27" s="3">
        <v>17728253.993642088</v>
      </c>
    </row>
    <row r="28" spans="6:12" x14ac:dyDescent="0.25">
      <c r="I28" s="3" t="s">
        <v>19</v>
      </c>
      <c r="J28" s="3"/>
      <c r="K28" s="3"/>
      <c r="L28" s="3">
        <v>19230283.351083525</v>
      </c>
    </row>
    <row r="29" spans="6:12" x14ac:dyDescent="0.25">
      <c r="I29" s="3" t="s">
        <v>20</v>
      </c>
      <c r="J29" s="3"/>
      <c r="K29" s="3"/>
      <c r="L29" s="3">
        <v>20859572.403214861</v>
      </c>
    </row>
    <row r="30" spans="6:12" x14ac:dyDescent="0.25">
      <c r="I30" s="3" t="s">
        <v>21</v>
      </c>
      <c r="J30" s="3"/>
      <c r="K30" s="3"/>
      <c r="L30" s="3">
        <v>22626903.249475323</v>
      </c>
    </row>
    <row r="31" spans="6:12" x14ac:dyDescent="0.25">
      <c r="I31" s="3" t="s">
        <v>22</v>
      </c>
      <c r="J31" s="3"/>
      <c r="K31" s="3"/>
      <c r="L31" s="3">
        <v>24543971.504526693</v>
      </c>
    </row>
    <row r="32" spans="6:12" x14ac:dyDescent="0.25">
      <c r="L32" s="1" t="s">
        <v>24</v>
      </c>
    </row>
    <row r="34" spans="12:12" x14ac:dyDescent="0.25">
      <c r="L34" s="1">
        <f>L4/L5</f>
        <v>0.92274787559292315</v>
      </c>
    </row>
    <row r="35" spans="12:12" x14ac:dyDescent="0.25">
      <c r="L35" s="1">
        <f>L5/L6</f>
        <v>0.92231600733354424</v>
      </c>
    </row>
    <row r="36" spans="12:12" x14ac:dyDescent="0.25">
      <c r="L36" s="1">
        <f>L6/L7</f>
        <v>0.92189249996897193</v>
      </c>
    </row>
  </sheetData>
  <mergeCells count="2">
    <mergeCell ref="D2:M2"/>
    <mergeCell ref="O2:O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A108C15A05914E986E7F6C9193E14D" ma:contentTypeVersion="19" ma:contentTypeDescription="Create a new document." ma:contentTypeScope="" ma:versionID="e4f72185b2b8f1116550f4c1eb5432d2">
  <xsd:schema xmlns:xsd="http://www.w3.org/2001/XMLSchema" xmlns:xs="http://www.w3.org/2001/XMLSchema" xmlns:p="http://schemas.microsoft.com/office/2006/metadata/properties" xmlns:ns2="2e87cc48-381b-4658-87a0-e3fdb9b3b4f1" xmlns:ns3="0f36c7ac-7dc9-422c-9797-2f7e55587fd4" targetNamespace="http://schemas.microsoft.com/office/2006/metadata/properties" ma:root="true" ma:fieldsID="ee675a03f2699c0cf91dd796e77f106d" ns2:_="" ns3:_="">
    <xsd:import namespace="2e87cc48-381b-4658-87a0-e3fdb9b3b4f1"/>
    <xsd:import namespace="0f36c7ac-7dc9-422c-9797-2f7e55587f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Thumbnai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7cc48-381b-4658-87a0-e3fdb9b3b4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6f31de-885e-4761-aa5d-19687a8f12e2}" ma:internalName="TaxCatchAll" ma:showField="CatchAllData" ma:web="2e87cc48-381b-4658-87a0-e3fdb9b3b4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6c7ac-7dc9-422c-9797-2f7e55587f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b514443-b7a3-4086-9c59-89a49c0c91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humbnail" ma:index="24" nillable="true" ma:displayName="Thumbnail" ma:format="Thumbnail" ma:internalName="Thumbnail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36c7ac-7dc9-422c-9797-2f7e55587fd4">
      <Terms xmlns="http://schemas.microsoft.com/office/infopath/2007/PartnerControls"/>
    </lcf76f155ced4ddcb4097134ff3c332f>
    <TaxCatchAll xmlns="2e87cc48-381b-4658-87a0-e3fdb9b3b4f1" xsi:nil="true"/>
    <Thumbnail xmlns="0f36c7ac-7dc9-422c-9797-2f7e55587fd4" xsi:nil="true"/>
  </documentManagement>
</p:properties>
</file>

<file path=customXml/itemProps1.xml><?xml version="1.0" encoding="utf-8"?>
<ds:datastoreItem xmlns:ds="http://schemas.openxmlformats.org/officeDocument/2006/customXml" ds:itemID="{3740B1E1-0D4F-4EF5-87DF-9521A4097F92}"/>
</file>

<file path=customXml/itemProps2.xml><?xml version="1.0" encoding="utf-8"?>
<ds:datastoreItem xmlns:ds="http://schemas.openxmlformats.org/officeDocument/2006/customXml" ds:itemID="{A881F0FF-5519-498E-943E-B7170005740B}"/>
</file>

<file path=customXml/itemProps3.xml><?xml version="1.0" encoding="utf-8"?>
<ds:datastoreItem xmlns:ds="http://schemas.openxmlformats.org/officeDocument/2006/customXml" ds:itemID="{8C42E6D8-62A8-430C-8AEE-FFD96A06CB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PARESH DESHPANDE</dc:creator>
  <cp:lastModifiedBy>PARESH DESHPANDE</cp:lastModifiedBy>
  <dcterms:created xsi:type="dcterms:W3CDTF">2015-06-05T18:17:20Z</dcterms:created>
  <dcterms:modified xsi:type="dcterms:W3CDTF">2025-01-08T06:15:40Z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0x01010086A108C15A05914E986E7F6C9193E14D</vt:lpwstr>
  </property>
</Properties>
</file>